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онкурсы\2017\17 11 08  3410 Профсервис 5 домов, Иосковский 57\Лот № 1 Московский 57\"/>
    </mc:Choice>
  </mc:AlternateContent>
  <bookViews>
    <workbookView xWindow="720" yWindow="825" windowWidth="27555" windowHeight="11880"/>
  </bookViews>
  <sheets>
    <sheet name="6-14 с упр усл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  <definedName name="_xlnm.Print_Area" localSheetId="0">'6-14 с упр усл'!$A$1:$L$42</definedName>
  </definedNames>
  <calcPr calcId="152511"/>
</workbook>
</file>

<file path=xl/calcChain.xml><?xml version="1.0" encoding="utf-8"?>
<calcChain xmlns="http://schemas.openxmlformats.org/spreadsheetml/2006/main">
  <c r="H27" i="1" l="1"/>
  <c r="K39" i="1" l="1"/>
  <c r="I11" i="1"/>
  <c r="I12" i="1"/>
  <c r="I13" i="1"/>
  <c r="I14" i="1"/>
  <c r="I16" i="1"/>
  <c r="I17" i="1"/>
  <c r="I18" i="1"/>
  <c r="I19" i="1"/>
  <c r="I20" i="1"/>
  <c r="I21" i="1"/>
  <c r="I22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10" i="1"/>
  <c r="H40" i="1"/>
  <c r="I38" i="1" l="1"/>
  <c r="I40" i="1" s="1"/>
  <c r="J39" i="1"/>
  <c r="J38" i="1" l="1"/>
  <c r="K38" i="1" s="1"/>
</calcChain>
</file>

<file path=xl/sharedStrings.xml><?xml version="1.0" encoding="utf-8"?>
<sst xmlns="http://schemas.openxmlformats.org/spreadsheetml/2006/main" count="65" uniqueCount="59">
  <si>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</si>
  <si>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</si>
  <si>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доме, являющегося</t>
  </si>
  <si>
    <t>объектом конкурса</t>
  </si>
  <si>
    <t>Перечень обязательных работ, услуг</t>
  </si>
  <si>
    <t>Периодичность</t>
  </si>
  <si>
    <t>I. Содержание помещений общего пользования</t>
  </si>
  <si>
    <t>1. Сухая и влажная  уборка полов во всех помещениях общего пользования</t>
  </si>
  <si>
    <t>1 раз(а) в неделю</t>
  </si>
  <si>
    <t>1 раз(а) в год</t>
  </si>
  <si>
    <t>II. Уборка земельного участка, входящего в состав общего имущества многоквартирного дома</t>
  </si>
  <si>
    <t>1 раз(а) в 2 недели</t>
  </si>
  <si>
    <t>5 раз(а) в неделю</t>
  </si>
  <si>
    <t>2 раз(а) в неделю</t>
  </si>
  <si>
    <t>по мере необходимости. Начало работ не позднее _____ часов после начала снегопада</t>
  </si>
  <si>
    <t xml:space="preserve">4 раз(а) в неделю контейнера </t>
  </si>
  <si>
    <t>III. Подготовка многоквартирного дома к сезонной эксплуатации</t>
  </si>
  <si>
    <t>4 раз(а) в год</t>
  </si>
  <si>
    <t>по мере необходимости в течение (указать период устранения неисправности)</t>
  </si>
  <si>
    <t>IV. Проведение технических осмотров и мелкий ремонт</t>
  </si>
  <si>
    <t>проверка исправности вытяжек 1 раз(а) в год. Проверка наличия тяги в дымовентиляционных каналах  2 раз(а) в год. Проверка заземления оболочки электрокабеля, замеры сопротивления 4 раз(а) в год. Регулировка систем отопления 2 раза в год. Консервация и расконсервация системы отопления 1 раз в год. Прочиска канализационных лежаков 2 раза в год.</t>
  </si>
  <si>
    <t>постоянно
на системах водоснабжения, теплоснабжения, газоснабжения, канализации, энергоснабжения</t>
  </si>
  <si>
    <t>месяцы</t>
  </si>
  <si>
    <t>3. Мытье окон, рам, подоконников</t>
  </si>
  <si>
    <t xml:space="preserve">2. Сухая и влажная уборка  кабины лифта </t>
  </si>
  <si>
    <t>4. Мытье перил, дверей, плафонов в помещениях общего пользования</t>
  </si>
  <si>
    <t>2 раз(а) в год</t>
  </si>
  <si>
    <t>Общая годовая стоимость работ по многоквартирным домам</t>
  </si>
  <si>
    <t>Площадь жилых помещений</t>
  </si>
  <si>
    <t xml:space="preserve">Стоимость на 1 кв. м. общей площади (руб./мес.)                                                         (размер платы в месяц на 1 кв. м.)  </t>
  </si>
  <si>
    <t>Приложение № 2</t>
  </si>
  <si>
    <t xml:space="preserve"> извещению и документации </t>
  </si>
  <si>
    <t>о проведении открытого конкурса</t>
  </si>
  <si>
    <t>Лот № 2</t>
  </si>
  <si>
    <t>Территориальный округ Майская горка</t>
  </si>
  <si>
    <t>пр. Московский 57</t>
  </si>
  <si>
    <t>5. Мытье мусорокамер, протирка запирающих устройст, уборка мусорокамер</t>
  </si>
  <si>
    <t>5. Уборка  придомовой территории в летний период</t>
  </si>
  <si>
    <t>6. Очистка урн</t>
  </si>
  <si>
    <t>7. Уборка мусора на контейнерных площадках (помойных ям)</t>
  </si>
  <si>
    <t>8. Очистка придомовой территории от снега при отсутствии снегопадов</t>
  </si>
  <si>
    <t>9. Сдвигание свежепыпавшего снега и подметание снега при снегопаде, очиска придомовой территории от наледи и льда c подсыпкой противоскользящего материала</t>
  </si>
  <si>
    <t xml:space="preserve">10. Проверка и при необходимости очистка кровли от скопления снега,  наледи, сосулек и уборка дорог на придомовой территории механизированным способом
</t>
  </si>
  <si>
    <t>2 раз(а) в год или по мере необходимости</t>
  </si>
  <si>
    <t>11. Вывоз твердых бытовых отходов (ТБО), КГО</t>
  </si>
  <si>
    <t xml:space="preserve">12. Сезонный осмотр конструкций здания( фасадов, стен, фундаментов, кровли)
</t>
  </si>
  <si>
    <t xml:space="preserve">13.Контроль состояния и восстановление исправности элементов внутренней канализации, канализационных вытяжек, внутреннего водостока
</t>
  </si>
  <si>
    <t xml:space="preserve">14.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</si>
  <si>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 xml:space="preserve">15. Проверка исправности, работоспособности, регулировка и техническое обслуживание насосов, запорной арматуры,  промывка систем водоснабжения для удаления накипно-коррозионных отложений, промывка централизованных систем теплоснабжения для удаления накипно-коррозионных отложений,  обслуживание и ремонт бойлерных, удаление воздуха из системы отопления.
</t>
  </si>
  <si>
    <t>16. Техническое обслуживание и сезонное управление оборудованием систем вентиляции и дымоудаления, техническое обслуживание и ремонт силовых и осветительных установок, внутридомовых электросетей, проверка автоматических регуляторов и устройств,  проверка работоспособности и обслуживание устройства водоподготовки для системы горячего водоснабжения, проверка исправности и работоспособности оборудования тепловых пунктов и водоподкачек в многоквартирных домах,  консервация и раконсервация системы отопления.</t>
  </si>
  <si>
    <t>17. Текущий ремонт</t>
  </si>
  <si>
    <t xml:space="preserve">
по мере необходимости</t>
  </si>
  <si>
    <t>17. Аварийное обслуживание</t>
  </si>
  <si>
    <t>18. Дератизация, дщезинсекция</t>
  </si>
  <si>
    <t>19. Пожарная сигнализация</t>
  </si>
  <si>
    <t>20. Тех обслуживание лифтов</t>
  </si>
  <si>
    <t>21. Обслуживание общедомовых приборов электроэнергии, отопления, водоснабжения</t>
  </si>
  <si>
    <t>22. Проведение технической инвентаризации</t>
  </si>
  <si>
    <t>23. Услуги по управлению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</si>
</sst>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204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" fontId="9" fillId="2" borderId="0" xfId="0" applyNumberFormat="1" applyFont="1" applyFill="1" applyAlignment="1">
      <alignment horizontal="right"/>
    </xf>
    <xf numFmtId="0" fontId="10" fillId="0" borderId="0" xfId="0" applyFont="1" applyAlignment="1"/>
    <xf numFmtId="4" fontId="6" fillId="0" borderId="6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left" vertical="top"/>
    </xf>
    <xf numFmtId="4" fontId="5" fillId="0" borderId="3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4" fontId="6" fillId="0" borderId="6" xfId="0" applyNumberFormat="1" applyFont="1" applyBorder="1" applyAlignment="1">
      <alignment horizontal="left" vertical="top"/>
    </xf>
    <xf numFmtId="4" fontId="6" fillId="0" borderId="3" xfId="0" applyNumberFormat="1" applyFont="1" applyBorder="1" applyAlignment="1">
      <alignment horizontal="left" vertical="top"/>
    </xf>
    <xf numFmtId="4" fontId="6" fillId="0" borderId="4" xfId="0" applyNumberFormat="1" applyFont="1" applyBorder="1" applyAlignment="1">
      <alignment horizontal="left" vertical="top"/>
    </xf>
    <xf numFmtId="4" fontId="6" fillId="0" borderId="5" xfId="0" applyNumberFormat="1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4" fontId="6" fillId="0" borderId="3" xfId="0" applyNumberFormat="1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left" vertical="top"/>
    </xf>
    <xf numFmtId="4" fontId="5" fillId="0" borderId="4" xfId="0" applyNumberFormat="1" applyFont="1" applyBorder="1" applyAlignment="1">
      <alignment horizontal="left" vertical="top"/>
    </xf>
    <xf numFmtId="4" fontId="5" fillId="0" borderId="5" xfId="0" applyNumberFormat="1" applyFont="1" applyBorder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/>
    <xf numFmtId="4" fontId="6" fillId="2" borderId="6" xfId="0" applyNumberFormat="1" applyFont="1" applyFill="1" applyBorder="1" applyAlignment="1">
      <alignment horizontal="left" vertical="top"/>
    </xf>
    <xf numFmtId="4" fontId="6" fillId="2" borderId="6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tabSelected="1" view="pageBreakPreview" zoomScaleNormal="100" zoomScaleSheetLayoutView="100" workbookViewId="0">
      <pane xSplit="6" ySplit="8" topLeftCell="G33" activePane="bottomRight" state="frozen"/>
      <selection pane="topRight" activeCell="CV1" sqref="CV1"/>
      <selection pane="bottomLeft" activeCell="A29" sqref="A29"/>
      <selection pane="bottomRight" activeCell="N40" sqref="N40"/>
    </sheetView>
  </sheetViews>
  <sheetFormatPr defaultRowHeight="12.75" x14ac:dyDescent="0.2"/>
  <cols>
    <col min="1" max="5" width="9.140625" style="1"/>
    <col min="6" max="6" width="17.42578125" style="1" customWidth="1"/>
    <col min="7" max="7" width="27.42578125" style="11" customWidth="1"/>
    <col min="8" max="8" width="20.85546875" style="24" customWidth="1"/>
    <col min="9" max="9" width="25" style="1" customWidth="1"/>
    <col min="10" max="10" width="10.85546875" style="1" customWidth="1"/>
    <col min="11" max="58" width="9.140625" style="1"/>
  </cols>
  <sheetData>
    <row r="1" spans="1:9" s="1" customFormat="1" ht="16.5" customHeight="1" x14ac:dyDescent="0.25">
      <c r="A1" s="27" t="s">
        <v>0</v>
      </c>
      <c r="B1" s="27"/>
      <c r="C1" s="27"/>
      <c r="D1" s="27"/>
      <c r="E1" s="27"/>
      <c r="F1" s="27"/>
      <c r="G1" s="27"/>
      <c r="H1" s="25"/>
      <c r="I1" s="16" t="s">
        <v>30</v>
      </c>
    </row>
    <row r="2" spans="1:9" s="1" customFormat="1" ht="16.5" customHeight="1" x14ac:dyDescent="0.25">
      <c r="A2" s="27" t="s">
        <v>1</v>
      </c>
      <c r="B2" s="27"/>
      <c r="C2" s="27"/>
      <c r="D2" s="27"/>
      <c r="E2" s="27"/>
      <c r="F2" s="27"/>
      <c r="G2" s="27"/>
      <c r="H2" s="25"/>
      <c r="I2" s="17" t="s">
        <v>31</v>
      </c>
    </row>
    <row r="3" spans="1:9" s="1" customFormat="1" ht="16.5" customHeight="1" x14ac:dyDescent="0.25">
      <c r="A3" s="27" t="s">
        <v>2</v>
      </c>
      <c r="B3" s="27"/>
      <c r="C3" s="27"/>
      <c r="D3" s="27"/>
      <c r="E3" s="27"/>
      <c r="F3" s="27"/>
      <c r="G3" s="27"/>
      <c r="H3" s="25"/>
      <c r="I3" s="17" t="s">
        <v>32</v>
      </c>
    </row>
    <row r="4" spans="1:9" s="1" customFormat="1" ht="16.5" customHeight="1" x14ac:dyDescent="0.2">
      <c r="A4" s="27" t="s">
        <v>3</v>
      </c>
      <c r="B4" s="27"/>
      <c r="C4" s="27"/>
      <c r="D4" s="27"/>
      <c r="E4" s="27"/>
      <c r="F4" s="27"/>
      <c r="G4" s="27"/>
      <c r="H4" s="24"/>
    </row>
    <row r="5" spans="1:9" s="1" customFormat="1" ht="6" customHeight="1" x14ac:dyDescent="0.2">
      <c r="A5" s="2"/>
      <c r="B5" s="2"/>
      <c r="C5" s="2"/>
      <c r="D5" s="2"/>
      <c r="E5" s="2"/>
      <c r="F5" s="2"/>
      <c r="G5" s="10"/>
      <c r="H5" s="24"/>
    </row>
    <row r="6" spans="1:9" s="1" customFormat="1" x14ac:dyDescent="0.2">
      <c r="A6" s="3" t="s">
        <v>33</v>
      </c>
      <c r="B6" s="3" t="s">
        <v>34</v>
      </c>
      <c r="G6" s="11"/>
      <c r="H6" s="24"/>
    </row>
    <row r="7" spans="1:9" s="1" customFormat="1" ht="18" customHeight="1" x14ac:dyDescent="0.2">
      <c r="A7" s="28" t="s">
        <v>4</v>
      </c>
      <c r="B7" s="28"/>
      <c r="C7" s="28"/>
      <c r="D7" s="28"/>
      <c r="E7" s="28"/>
      <c r="F7" s="28"/>
      <c r="G7" s="30" t="s">
        <v>5</v>
      </c>
      <c r="H7" s="31" t="s">
        <v>35</v>
      </c>
    </row>
    <row r="8" spans="1:9" s="4" customFormat="1" x14ac:dyDescent="0.2">
      <c r="A8" s="28"/>
      <c r="B8" s="28"/>
      <c r="C8" s="28"/>
      <c r="D8" s="28"/>
      <c r="E8" s="28"/>
      <c r="F8" s="28"/>
      <c r="G8" s="30"/>
      <c r="H8" s="31"/>
    </row>
    <row r="9" spans="1:9" s="1" customFormat="1" x14ac:dyDescent="0.2">
      <c r="A9" s="33" t="s">
        <v>6</v>
      </c>
      <c r="B9" s="34"/>
      <c r="C9" s="34"/>
      <c r="D9" s="34"/>
      <c r="E9" s="34"/>
      <c r="F9" s="35"/>
      <c r="G9" s="19"/>
      <c r="H9" s="26"/>
      <c r="I9" s="9"/>
    </row>
    <row r="10" spans="1:9" s="1" customFormat="1" x14ac:dyDescent="0.2">
      <c r="A10" s="36" t="s">
        <v>7</v>
      </c>
      <c r="B10" s="36"/>
      <c r="C10" s="36"/>
      <c r="D10" s="36"/>
      <c r="E10" s="36"/>
      <c r="F10" s="36"/>
      <c r="G10" s="20" t="s">
        <v>8</v>
      </c>
      <c r="H10" s="26">
        <v>4.58</v>
      </c>
      <c r="I10" s="15">
        <f>H10*$I$39*12</f>
        <v>246803.37599999999</v>
      </c>
    </row>
    <row r="11" spans="1:9" s="1" customFormat="1" x14ac:dyDescent="0.2">
      <c r="A11" s="36" t="s">
        <v>24</v>
      </c>
      <c r="B11" s="36"/>
      <c r="C11" s="36"/>
      <c r="D11" s="36"/>
      <c r="E11" s="36"/>
      <c r="F11" s="36"/>
      <c r="G11" s="20" t="s">
        <v>8</v>
      </c>
      <c r="H11" s="26">
        <v>0.24</v>
      </c>
      <c r="I11" s="15">
        <f t="shared" ref="I11:I37" si="0">H11*$I$39*12</f>
        <v>12932.928000000002</v>
      </c>
    </row>
    <row r="12" spans="1:9" s="1" customFormat="1" x14ac:dyDescent="0.2">
      <c r="A12" s="37" t="s">
        <v>23</v>
      </c>
      <c r="B12" s="38"/>
      <c r="C12" s="38"/>
      <c r="D12" s="38"/>
      <c r="E12" s="38"/>
      <c r="F12" s="39"/>
      <c r="G12" s="20" t="s">
        <v>9</v>
      </c>
      <c r="H12" s="26">
        <v>0.16</v>
      </c>
      <c r="I12" s="15">
        <f t="shared" si="0"/>
        <v>8621.9520000000011</v>
      </c>
    </row>
    <row r="13" spans="1:9" s="1" customFormat="1" x14ac:dyDescent="0.2">
      <c r="A13" s="36" t="s">
        <v>25</v>
      </c>
      <c r="B13" s="36"/>
      <c r="C13" s="36"/>
      <c r="D13" s="36"/>
      <c r="E13" s="36"/>
      <c r="F13" s="36"/>
      <c r="G13" s="20" t="s">
        <v>9</v>
      </c>
      <c r="H13" s="26">
        <v>0.09</v>
      </c>
      <c r="I13" s="15">
        <f t="shared" si="0"/>
        <v>4849.848</v>
      </c>
    </row>
    <row r="14" spans="1:9" s="1" customFormat="1" ht="24.75" customHeight="1" x14ac:dyDescent="0.2">
      <c r="A14" s="36" t="s">
        <v>36</v>
      </c>
      <c r="B14" s="36"/>
      <c r="C14" s="36"/>
      <c r="D14" s="36"/>
      <c r="E14" s="36"/>
      <c r="F14" s="36"/>
      <c r="G14" s="20" t="s">
        <v>9</v>
      </c>
      <c r="H14" s="26">
        <v>0.83</v>
      </c>
      <c r="I14" s="15">
        <f t="shared" si="0"/>
        <v>44726.376000000004</v>
      </c>
    </row>
    <row r="15" spans="1:9" s="1" customFormat="1" ht="23.85" customHeight="1" x14ac:dyDescent="0.2">
      <c r="A15" s="40" t="s">
        <v>10</v>
      </c>
      <c r="B15" s="41"/>
      <c r="C15" s="41"/>
      <c r="D15" s="41"/>
      <c r="E15" s="41"/>
      <c r="F15" s="42"/>
      <c r="G15" s="19"/>
      <c r="H15" s="26"/>
      <c r="I15" s="15"/>
    </row>
    <row r="16" spans="1:9" s="1" customFormat="1" x14ac:dyDescent="0.2">
      <c r="A16" s="32" t="s">
        <v>37</v>
      </c>
      <c r="B16" s="32"/>
      <c r="C16" s="32"/>
      <c r="D16" s="32"/>
      <c r="E16" s="32"/>
      <c r="F16" s="32"/>
      <c r="G16" s="20" t="s">
        <v>11</v>
      </c>
      <c r="H16" s="26">
        <v>0.1</v>
      </c>
      <c r="I16" s="15">
        <f t="shared" si="0"/>
        <v>5388.7200000000012</v>
      </c>
    </row>
    <row r="17" spans="1:9" s="1" customFormat="1" x14ac:dyDescent="0.2">
      <c r="A17" s="32" t="s">
        <v>38</v>
      </c>
      <c r="B17" s="32"/>
      <c r="C17" s="32"/>
      <c r="D17" s="32"/>
      <c r="E17" s="32"/>
      <c r="F17" s="32"/>
      <c r="G17" s="20" t="s">
        <v>8</v>
      </c>
      <c r="H17" s="26">
        <v>0.5</v>
      </c>
      <c r="I17" s="15">
        <f t="shared" si="0"/>
        <v>26943.600000000002</v>
      </c>
    </row>
    <row r="18" spans="1:9" s="1" customFormat="1" x14ac:dyDescent="0.2">
      <c r="A18" s="32" t="s">
        <v>39</v>
      </c>
      <c r="B18" s="32"/>
      <c r="C18" s="32"/>
      <c r="D18" s="32"/>
      <c r="E18" s="32"/>
      <c r="F18" s="32"/>
      <c r="G18" s="20" t="s">
        <v>12</v>
      </c>
      <c r="H18" s="26">
        <v>0.37</v>
      </c>
      <c r="I18" s="15">
        <f t="shared" si="0"/>
        <v>19938.264000000003</v>
      </c>
    </row>
    <row r="19" spans="1:9" s="1" customFormat="1" x14ac:dyDescent="0.2">
      <c r="A19" s="32" t="s">
        <v>40</v>
      </c>
      <c r="B19" s="32"/>
      <c r="C19" s="32"/>
      <c r="D19" s="32"/>
      <c r="E19" s="32"/>
      <c r="F19" s="32"/>
      <c r="G19" s="20" t="s">
        <v>13</v>
      </c>
      <c r="H19" s="26">
        <v>0.23</v>
      </c>
      <c r="I19" s="15">
        <f t="shared" si="0"/>
        <v>12394.056000000002</v>
      </c>
    </row>
    <row r="20" spans="1:9" s="1" customFormat="1" ht="44.1" customHeight="1" x14ac:dyDescent="0.2">
      <c r="A20" s="46" t="s">
        <v>41</v>
      </c>
      <c r="B20" s="47"/>
      <c r="C20" s="47"/>
      <c r="D20" s="47"/>
      <c r="E20" s="47"/>
      <c r="F20" s="48"/>
      <c r="G20" s="21" t="s">
        <v>14</v>
      </c>
      <c r="H20" s="26">
        <v>0.4</v>
      </c>
      <c r="I20" s="15">
        <f t="shared" si="0"/>
        <v>21554.880000000005</v>
      </c>
    </row>
    <row r="21" spans="1:9" s="1" customFormat="1" ht="29.25" customHeight="1" x14ac:dyDescent="0.2">
      <c r="A21" s="49" t="s">
        <v>42</v>
      </c>
      <c r="B21" s="32"/>
      <c r="C21" s="32"/>
      <c r="D21" s="32"/>
      <c r="E21" s="32"/>
      <c r="F21" s="32"/>
      <c r="G21" s="22" t="s">
        <v>43</v>
      </c>
      <c r="H21" s="26">
        <v>0</v>
      </c>
      <c r="I21" s="15">
        <f t="shared" si="0"/>
        <v>0</v>
      </c>
    </row>
    <row r="22" spans="1:9" s="1" customFormat="1" ht="23.25" customHeight="1" x14ac:dyDescent="0.2">
      <c r="A22" s="32" t="s">
        <v>44</v>
      </c>
      <c r="B22" s="32"/>
      <c r="C22" s="32"/>
      <c r="D22" s="32"/>
      <c r="E22" s="32"/>
      <c r="F22" s="32"/>
      <c r="G22" s="22" t="s">
        <v>15</v>
      </c>
      <c r="H22" s="26">
        <v>2.25</v>
      </c>
      <c r="I22" s="15">
        <f t="shared" si="0"/>
        <v>121246.20000000001</v>
      </c>
    </row>
    <row r="23" spans="1:9" s="1" customFormat="1" ht="13.5" customHeight="1" x14ac:dyDescent="0.2">
      <c r="A23" s="50" t="s">
        <v>16</v>
      </c>
      <c r="B23" s="51"/>
      <c r="C23" s="51"/>
      <c r="D23" s="51"/>
      <c r="E23" s="51"/>
      <c r="F23" s="52"/>
      <c r="G23" s="19"/>
      <c r="H23" s="26"/>
      <c r="I23" s="15"/>
    </row>
    <row r="24" spans="1:9" s="1" customFormat="1" ht="27" customHeight="1" x14ac:dyDescent="0.2">
      <c r="A24" s="49" t="s">
        <v>45</v>
      </c>
      <c r="B24" s="32"/>
      <c r="C24" s="32"/>
      <c r="D24" s="32"/>
      <c r="E24" s="32"/>
      <c r="F24" s="32"/>
      <c r="G24" s="20" t="s">
        <v>26</v>
      </c>
      <c r="H24" s="26">
        <v>0.48</v>
      </c>
      <c r="I24" s="15">
        <f t="shared" si="0"/>
        <v>25865.856000000003</v>
      </c>
    </row>
    <row r="25" spans="1:9" s="1" customFormat="1" ht="28.5" customHeight="1" x14ac:dyDescent="0.2">
      <c r="A25" s="49" t="s">
        <v>46</v>
      </c>
      <c r="B25" s="49"/>
      <c r="C25" s="49"/>
      <c r="D25" s="49"/>
      <c r="E25" s="49"/>
      <c r="F25" s="49"/>
      <c r="G25" s="20" t="s">
        <v>9</v>
      </c>
      <c r="H25" s="26">
        <v>1.06</v>
      </c>
      <c r="I25" s="15">
        <f t="shared" si="0"/>
        <v>57120.432000000015</v>
      </c>
    </row>
    <row r="26" spans="1:9" s="1" customFormat="1" ht="53.25" customHeight="1" x14ac:dyDescent="0.2">
      <c r="A26" s="49" t="s">
        <v>47</v>
      </c>
      <c r="B26" s="49"/>
      <c r="C26" s="49"/>
      <c r="D26" s="49"/>
      <c r="E26" s="49"/>
      <c r="F26" s="49"/>
      <c r="G26" s="21" t="s">
        <v>18</v>
      </c>
      <c r="H26" s="26">
        <v>0.05</v>
      </c>
      <c r="I26" s="15">
        <f t="shared" si="0"/>
        <v>2694.3600000000006</v>
      </c>
    </row>
    <row r="27" spans="1:9" s="1" customFormat="1" ht="69.75" customHeight="1" x14ac:dyDescent="0.2">
      <c r="A27" s="49" t="s">
        <v>48</v>
      </c>
      <c r="B27" s="49"/>
      <c r="C27" s="49"/>
      <c r="D27" s="49"/>
      <c r="E27" s="49"/>
      <c r="F27" s="49"/>
      <c r="G27" s="20" t="s">
        <v>9</v>
      </c>
      <c r="H27" s="26">
        <f>1.06+0.38</f>
        <v>1.44</v>
      </c>
      <c r="I27" s="15">
        <f t="shared" si="0"/>
        <v>77597.567999999999</v>
      </c>
    </row>
    <row r="28" spans="1:9" s="1" customFormat="1" x14ac:dyDescent="0.2">
      <c r="A28" s="43" t="s">
        <v>19</v>
      </c>
      <c r="B28" s="44"/>
      <c r="C28" s="44"/>
      <c r="D28" s="44"/>
      <c r="E28" s="44"/>
      <c r="F28" s="45"/>
      <c r="G28" s="19"/>
      <c r="H28" s="26"/>
      <c r="I28" s="15"/>
    </row>
    <row r="29" spans="1:9" s="1" customFormat="1" ht="155.25" customHeight="1" x14ac:dyDescent="0.2">
      <c r="A29" s="49" t="s">
        <v>49</v>
      </c>
      <c r="B29" s="49"/>
      <c r="C29" s="49"/>
      <c r="D29" s="49"/>
      <c r="E29" s="49"/>
      <c r="F29" s="49"/>
      <c r="G29" s="21" t="s">
        <v>20</v>
      </c>
      <c r="H29" s="26">
        <v>2.59</v>
      </c>
      <c r="I29" s="15">
        <f t="shared" si="0"/>
        <v>139567.848</v>
      </c>
    </row>
    <row r="30" spans="1:9" s="1" customFormat="1" ht="57.75" customHeight="1" x14ac:dyDescent="0.2">
      <c r="A30" s="32" t="s">
        <v>50</v>
      </c>
      <c r="B30" s="32"/>
      <c r="C30" s="32"/>
      <c r="D30" s="32"/>
      <c r="E30" s="32"/>
      <c r="F30" s="32"/>
      <c r="G30" s="21" t="s">
        <v>51</v>
      </c>
      <c r="H30" s="26">
        <v>2.77</v>
      </c>
      <c r="I30" s="15">
        <f t="shared" si="0"/>
        <v>149267.54400000002</v>
      </c>
    </row>
    <row r="31" spans="1:9" s="1" customFormat="1" ht="48" x14ac:dyDescent="0.2">
      <c r="A31" s="32" t="s">
        <v>52</v>
      </c>
      <c r="B31" s="32"/>
      <c r="C31" s="32"/>
      <c r="D31" s="32"/>
      <c r="E31" s="32"/>
      <c r="F31" s="32"/>
      <c r="G31" s="21" t="s">
        <v>21</v>
      </c>
      <c r="H31" s="26">
        <v>2.92</v>
      </c>
      <c r="I31" s="15">
        <f t="shared" si="0"/>
        <v>157350.62400000001</v>
      </c>
    </row>
    <row r="32" spans="1:9" s="1" customFormat="1" x14ac:dyDescent="0.2">
      <c r="A32" s="32" t="s">
        <v>53</v>
      </c>
      <c r="B32" s="32"/>
      <c r="C32" s="32"/>
      <c r="D32" s="32"/>
      <c r="E32" s="32"/>
      <c r="F32" s="32"/>
      <c r="G32" s="20" t="s">
        <v>17</v>
      </c>
      <c r="H32" s="26">
        <v>0.48</v>
      </c>
      <c r="I32" s="15">
        <f t="shared" si="0"/>
        <v>25865.856000000003</v>
      </c>
    </row>
    <row r="33" spans="1:60" s="62" customFormat="1" x14ac:dyDescent="0.2">
      <c r="A33" s="59" t="s">
        <v>54</v>
      </c>
      <c r="B33" s="59"/>
      <c r="C33" s="59"/>
      <c r="D33" s="59"/>
      <c r="E33" s="59"/>
      <c r="F33" s="59"/>
      <c r="G33" s="60"/>
      <c r="H33" s="14">
        <v>2.09</v>
      </c>
      <c r="I33" s="61">
        <f t="shared" si="0"/>
        <v>112624.24799999999</v>
      </c>
    </row>
    <row r="34" spans="1:60" s="1" customFormat="1" x14ac:dyDescent="0.2">
      <c r="A34" s="32" t="s">
        <v>55</v>
      </c>
      <c r="B34" s="32"/>
      <c r="C34" s="32"/>
      <c r="D34" s="32"/>
      <c r="E34" s="32"/>
      <c r="F34" s="32"/>
      <c r="G34" s="20"/>
      <c r="H34" s="26">
        <v>2.87</v>
      </c>
      <c r="I34" s="15">
        <f t="shared" si="0"/>
        <v>154656.26400000002</v>
      </c>
    </row>
    <row r="35" spans="1:60" s="1" customFormat="1" ht="25.5" customHeight="1" x14ac:dyDescent="0.2">
      <c r="A35" s="46" t="s">
        <v>56</v>
      </c>
      <c r="B35" s="47"/>
      <c r="C35" s="47"/>
      <c r="D35" s="47"/>
      <c r="E35" s="47"/>
      <c r="F35" s="48"/>
      <c r="G35" s="20"/>
      <c r="H35" s="26">
        <v>0.53</v>
      </c>
      <c r="I35" s="15">
        <f t="shared" si="0"/>
        <v>28560.216000000008</v>
      </c>
      <c r="J35" s="18"/>
      <c r="K35" s="18"/>
      <c r="L35" s="18"/>
    </row>
    <row r="36" spans="1:60" s="1" customFormat="1" x14ac:dyDescent="0.2">
      <c r="A36" s="53" t="s">
        <v>57</v>
      </c>
      <c r="B36" s="54"/>
      <c r="C36" s="54"/>
      <c r="D36" s="54"/>
      <c r="E36" s="54"/>
      <c r="F36" s="55"/>
      <c r="G36" s="23"/>
      <c r="H36" s="26">
        <v>0</v>
      </c>
      <c r="I36" s="15">
        <f t="shared" si="0"/>
        <v>0</v>
      </c>
      <c r="J36" s="18"/>
      <c r="K36" s="18"/>
      <c r="L36" s="18"/>
    </row>
    <row r="37" spans="1:60" s="1" customFormat="1" x14ac:dyDescent="0.2">
      <c r="A37" s="53" t="s">
        <v>58</v>
      </c>
      <c r="B37" s="54"/>
      <c r="C37" s="54"/>
      <c r="D37" s="54"/>
      <c r="E37" s="54"/>
      <c r="F37" s="55"/>
      <c r="G37" s="23"/>
      <c r="H37" s="26">
        <v>4.2300000000000004</v>
      </c>
      <c r="I37" s="15">
        <f t="shared" si="0"/>
        <v>227942.85600000006</v>
      </c>
      <c r="J37" s="18"/>
      <c r="K37" s="18"/>
      <c r="L37" s="18"/>
      <c r="M37" s="18"/>
    </row>
    <row r="38" spans="1:60" s="5" customFormat="1" ht="25.5" customHeight="1" x14ac:dyDescent="0.2">
      <c r="A38" s="29" t="s">
        <v>27</v>
      </c>
      <c r="B38" s="29"/>
      <c r="C38" s="29"/>
      <c r="D38" s="29"/>
      <c r="E38" s="29"/>
      <c r="F38" s="29"/>
      <c r="G38" s="7"/>
      <c r="H38" s="8"/>
      <c r="I38" s="15">
        <f>SUM(I10:I37)</f>
        <v>1684513.872</v>
      </c>
      <c r="J38" s="56">
        <f>I38/12</f>
        <v>140376.15599999999</v>
      </c>
      <c r="K38" s="56">
        <f>J38*5/100</f>
        <v>7018.8077999999987</v>
      </c>
      <c r="L38" s="57"/>
      <c r="M38" s="57"/>
    </row>
    <row r="39" spans="1:60" s="1" customFormat="1" ht="12.75" customHeight="1" x14ac:dyDescent="0.2">
      <c r="A39" s="29" t="s">
        <v>28</v>
      </c>
      <c r="B39" s="29"/>
      <c r="C39" s="29"/>
      <c r="D39" s="29"/>
      <c r="E39" s="29"/>
      <c r="F39" s="29"/>
      <c r="G39" s="12"/>
      <c r="H39" s="14"/>
      <c r="I39" s="13">
        <v>4490.6000000000004</v>
      </c>
      <c r="J39" s="58">
        <f>H38*H39*12</f>
        <v>0</v>
      </c>
      <c r="K39" s="58">
        <f>I39*70*80/100</f>
        <v>251473.6</v>
      </c>
      <c r="L39" s="18"/>
      <c r="M39" s="18"/>
    </row>
    <row r="40" spans="1:60" s="1" customFormat="1" ht="47.25" customHeight="1" x14ac:dyDescent="0.2">
      <c r="A40" s="29" t="s">
        <v>29</v>
      </c>
      <c r="B40" s="29"/>
      <c r="C40" s="29"/>
      <c r="D40" s="29"/>
      <c r="E40" s="29"/>
      <c r="F40" s="29"/>
      <c r="G40" s="12"/>
      <c r="H40" s="8">
        <f>SUM(H10:H37)</f>
        <v>31.260000000000005</v>
      </c>
      <c r="I40" s="6">
        <f>I38/I39/12</f>
        <v>31.259999999999994</v>
      </c>
      <c r="J40" s="58"/>
      <c r="K40" s="58"/>
      <c r="L40" s="18"/>
      <c r="M40" s="18"/>
      <c r="BG40"/>
      <c r="BH40"/>
    </row>
    <row r="41" spans="1:60" s="1" customFormat="1" x14ac:dyDescent="0.2">
      <c r="G41" s="11"/>
      <c r="H41" s="24"/>
      <c r="BG41"/>
      <c r="BH41"/>
    </row>
    <row r="42" spans="1:60" s="1" customFormat="1" x14ac:dyDescent="0.2">
      <c r="A42" s="1" t="s">
        <v>22</v>
      </c>
      <c r="B42" s="1">
        <v>12</v>
      </c>
      <c r="G42" s="11"/>
      <c r="H42" s="24"/>
    </row>
    <row r="43" spans="1:60" s="1" customFormat="1" x14ac:dyDescent="0.2">
      <c r="G43" s="11"/>
      <c r="H43" s="24"/>
      <c r="BG43"/>
      <c r="BH43"/>
    </row>
    <row r="44" spans="1:60" s="1" customFormat="1" x14ac:dyDescent="0.2">
      <c r="G44" s="11"/>
      <c r="H44" s="24"/>
      <c r="BG44"/>
      <c r="BH44"/>
    </row>
  </sheetData>
  <mergeCells count="39">
    <mergeCell ref="A25:F25"/>
    <mergeCell ref="A26:F26"/>
    <mergeCell ref="A27:F27"/>
    <mergeCell ref="A36:F36"/>
    <mergeCell ref="A38:F38"/>
    <mergeCell ref="A29:F29"/>
    <mergeCell ref="A30:F30"/>
    <mergeCell ref="A31:F31"/>
    <mergeCell ref="A32:F32"/>
    <mergeCell ref="A34:F34"/>
    <mergeCell ref="A35:F35"/>
    <mergeCell ref="A37:F37"/>
    <mergeCell ref="A33:F33"/>
    <mergeCell ref="A20:F20"/>
    <mergeCell ref="A21:F21"/>
    <mergeCell ref="A22:F22"/>
    <mergeCell ref="A23:F23"/>
    <mergeCell ref="A24:F24"/>
    <mergeCell ref="A39:F39"/>
    <mergeCell ref="A40:F40"/>
    <mergeCell ref="G7:G8"/>
    <mergeCell ref="H7:H8"/>
    <mergeCell ref="A16:F16"/>
    <mergeCell ref="A9:F9"/>
    <mergeCell ref="A10:F10"/>
    <mergeCell ref="A11:F11"/>
    <mergeCell ref="A12:F12"/>
    <mergeCell ref="A14:F14"/>
    <mergeCell ref="A15:F15"/>
    <mergeCell ref="A13:F13"/>
    <mergeCell ref="A28:F28"/>
    <mergeCell ref="A17:F17"/>
    <mergeCell ref="A18:F18"/>
    <mergeCell ref="A19:F19"/>
    <mergeCell ref="A1:G1"/>
    <mergeCell ref="A2:G2"/>
    <mergeCell ref="A3:G3"/>
    <mergeCell ref="A4:G4"/>
    <mergeCell ref="A7:F8"/>
  </mergeCells>
  <pageMargins left="0.43307086614173229" right="0.11811023622047245" top="0.23622047244094491" bottom="0.19685039370078741" header="0.51181102362204722" footer="0.51181102362204722"/>
  <pageSetup paperSize="9" scale="5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6-14 с упр усл</vt:lpstr>
      <vt:lpstr>'6-14 с упр усл'!Область_печати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dcterms:created xsi:type="dcterms:W3CDTF">2016-12-09T13:16:02Z</dcterms:created>
  <dcterms:modified xsi:type="dcterms:W3CDTF">2017-11-17T14:43:28Z</dcterms:modified>
</cp:coreProperties>
</file>